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\Гарант-Газ\"/>
    </mc:Choice>
  </mc:AlternateContent>
  <bookViews>
    <workbookView xWindow="0" yWindow="0" windowWidth="20730" windowHeight="9135"/>
  </bookViews>
  <sheets>
    <sheet name="Газодизель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3" l="1"/>
  <c r="D8" i="3"/>
  <c r="E8" i="3" s="1"/>
  <c r="G8" i="3" s="1"/>
  <c r="I8" i="3" s="1"/>
  <c r="D19" i="3" s="1"/>
  <c r="C13" i="3"/>
  <c r="F13" i="3"/>
  <c r="H13" i="3"/>
  <c r="B16" i="3"/>
  <c r="D16" i="3" s="1"/>
  <c r="E16" i="3" s="1"/>
  <c r="G16" i="3" s="1"/>
  <c r="F16" i="3"/>
  <c r="H16" i="3"/>
  <c r="F15" i="3"/>
  <c r="F12" i="3"/>
  <c r="I16" i="3" l="1"/>
  <c r="D13" i="3"/>
  <c r="E13" i="3" s="1"/>
  <c r="G13" i="3" s="1"/>
  <c r="I13" i="3"/>
  <c r="E19" i="3" s="1"/>
  <c r="G18" i="3" s="1"/>
</calcChain>
</file>

<file path=xl/sharedStrings.xml><?xml version="1.0" encoding="utf-8"?>
<sst xmlns="http://schemas.openxmlformats.org/spreadsheetml/2006/main" count="36" uniqueCount="22">
  <si>
    <t>Стоимость 1 литра топлива/руб.</t>
  </si>
  <si>
    <t>расход литров на 100 км</t>
  </si>
  <si>
    <t>Стоимость за 100 км</t>
  </si>
  <si>
    <t>Стоимость за 1 км</t>
  </si>
  <si>
    <t>Стоимость топлива в месяц</t>
  </si>
  <si>
    <t>Время использования авто в месяцах</t>
  </si>
  <si>
    <t xml:space="preserve">Расход топлива в рублях </t>
  </si>
  <si>
    <t>Пробег км в месяц</t>
  </si>
  <si>
    <t>Автомобиль на дизельном топливе</t>
  </si>
  <si>
    <t>Автомобиль в газодизельном режиме 50/50</t>
  </si>
  <si>
    <t>Дизель</t>
  </si>
  <si>
    <t>Газодизель</t>
  </si>
  <si>
    <t xml:space="preserve">Расход топлива в руб. </t>
  </si>
  <si>
    <t>Газ (50%)</t>
  </si>
  <si>
    <t>Дизель (50%)</t>
  </si>
  <si>
    <t>Данные в желтом квадрате вводите вручную.</t>
  </si>
  <si>
    <t xml:space="preserve">Ваша Экономия </t>
  </si>
  <si>
    <t>Название авто</t>
  </si>
  <si>
    <t>ГАРАНТ-ГАЗ</t>
  </si>
  <si>
    <t>Установка ГБО на автомобили</t>
  </si>
  <si>
    <t>8 (495) 532-01-11</t>
  </si>
  <si>
    <t>sale@garantgas.ru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</si>
</sst>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6" fillId="6" borderId="31" xfId="0" applyFont="1" applyFill="1" applyBorder="1" applyAlignment="1" applyProtection="1">
      <alignment horizontal="center" vertical="center" wrapText="1"/>
      <protection locked="0"/>
    </xf>
    <xf numFmtId="0" fontId="6" fillId="6" borderId="26" xfId="0" applyFont="1" applyFill="1" applyBorder="1" applyAlignment="1" applyProtection="1">
      <alignment horizontal="center" vertical="center" wrapText="1"/>
      <protection locked="0"/>
    </xf>
    <xf numFmtId="3" fontId="1" fillId="6" borderId="2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3" fontId="1" fillId="6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9" fillId="7" borderId="0" xfId="1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7" borderId="0" xfId="0" applyFont="1" applyFill="1" applyAlignment="1" applyProtection="1">
      <alignment horizontal="center" vertical="center" wrapText="1"/>
    </xf>
    <xf numFmtId="0" fontId="6" fillId="5" borderId="25" xfId="0" applyFont="1" applyFill="1" applyBorder="1" applyAlignment="1" applyProtection="1">
      <alignment horizontal="left" vertical="center" wrapText="1"/>
    </xf>
    <xf numFmtId="0" fontId="6" fillId="5" borderId="29" xfId="0" applyFont="1" applyFill="1" applyBorder="1" applyAlignment="1" applyProtection="1">
      <alignment horizontal="left" vertical="center" wrapText="1"/>
    </xf>
    <xf numFmtId="0" fontId="6" fillId="5" borderId="30" xfId="0" applyFont="1" applyFill="1" applyBorder="1" applyAlignment="1" applyProtection="1">
      <alignment horizontal="left" vertical="center" wrapText="1"/>
    </xf>
    <xf numFmtId="0" fontId="7" fillId="6" borderId="25" xfId="0" applyFont="1" applyFill="1" applyBorder="1" applyAlignment="1" applyProtection="1">
      <alignment horizontal="center" vertical="center" wrapText="1"/>
    </xf>
    <xf numFmtId="0" fontId="7" fillId="6" borderId="26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3" fontId="2" fillId="2" borderId="21" xfId="0" applyNumberFormat="1" applyFont="1" applyFill="1" applyBorder="1" applyAlignment="1" applyProtection="1">
      <alignment horizontal="center" vertical="center" wrapText="1"/>
    </xf>
    <xf numFmtId="4" fontId="2" fillId="2" borderId="20" xfId="0" applyNumberFormat="1" applyFont="1" applyFill="1" applyBorder="1" applyAlignment="1" applyProtection="1">
      <alignment horizontal="center" vertical="center" wrapText="1"/>
    </xf>
    <xf numFmtId="3" fontId="2" fillId="2" borderId="28" xfId="0" applyNumberFormat="1" applyFont="1" applyFill="1" applyBorder="1" applyAlignment="1" applyProtection="1">
      <alignment horizontal="center" vertical="center" wrapText="1"/>
    </xf>
    <xf numFmtId="3" fontId="1" fillId="2" borderId="24" xfId="0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164" fontId="2" fillId="2" borderId="5" xfId="0" applyNumberFormat="1" applyFont="1" applyFill="1" applyBorder="1" applyAlignment="1" applyProtection="1">
      <alignment horizontal="center" vertical="center" wrapText="1"/>
    </xf>
    <xf numFmtId="3" fontId="2" fillId="2" borderId="6" xfId="0" applyNumberFormat="1" applyFont="1" applyFill="1" applyBorder="1" applyAlignment="1" applyProtection="1">
      <alignment horizontal="center" vertical="center" wrapText="1"/>
    </xf>
    <xf numFmtId="4" fontId="2" fillId="2" borderId="6" xfId="0" applyNumberFormat="1" applyFont="1" applyFill="1" applyBorder="1" applyAlignment="1" applyProtection="1">
      <alignment horizontal="center" vertical="center" wrapText="1"/>
    </xf>
    <xf numFmtId="3" fontId="1" fillId="2" borderId="7" xfId="0" applyNumberFormat="1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164" fontId="2" fillId="2" borderId="11" xfId="0" applyNumberFormat="1" applyFont="1" applyFill="1" applyBorder="1" applyAlignment="1" applyProtection="1">
      <alignment horizontal="center" vertical="center" wrapText="1"/>
    </xf>
    <xf numFmtId="3" fontId="2" fillId="2" borderId="12" xfId="0" applyNumberFormat="1" applyFont="1" applyFill="1" applyBorder="1" applyAlignment="1" applyProtection="1">
      <alignment horizontal="center" vertical="center" wrapText="1"/>
    </xf>
    <xf numFmtId="4" fontId="2" fillId="2" borderId="12" xfId="0" applyNumberFormat="1" applyFont="1" applyFill="1" applyBorder="1" applyAlignment="1" applyProtection="1">
      <alignment horizontal="center" vertical="center" wrapText="1"/>
    </xf>
    <xf numFmtId="3" fontId="1" fillId="2" borderId="13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4" fontId="2" fillId="5" borderId="22" xfId="0" applyNumberFormat="1" applyFont="1" applyFill="1" applyBorder="1" applyAlignment="1" applyProtection="1">
      <alignment horizontal="center" vertical="center" wrapText="1"/>
    </xf>
    <xf numFmtId="3" fontId="2" fillId="5" borderId="22" xfId="0" applyNumberFormat="1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3" fontId="3" fillId="4" borderId="22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3" fontId="2" fillId="2" borderId="23" xfId="0" applyNumberFormat="1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3" fontId="3" fillId="4" borderId="2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9</xdr:row>
      <xdr:rowOff>9525</xdr:rowOff>
    </xdr:from>
    <xdr:to>
      <xdr:col>1</xdr:col>
      <xdr:colOff>504825</xdr:colOff>
      <xdr:row>11</xdr:row>
      <xdr:rowOff>19050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029C21E-5F2A-456C-994F-5B0D19D2BC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099" y="1057275"/>
          <a:ext cx="495301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@garantgas.ru" TargetMode="External"/><Relationship Id="rId1" Type="http://schemas.openxmlformats.org/officeDocument/2006/relationships/hyperlink" Target="https://garant-gaz.ru/gasodise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tabSelected="1" workbookViewId="0">
      <pane ySplit="8" topLeftCell="A9" activePane="bottomLeft" state="frozen"/>
      <selection pane="bottomLeft" activeCell="L7" sqref="L7"/>
    </sheetView>
  </sheetViews>
  <sheetFormatPr defaultRowHeight="15.75" x14ac:dyDescent="0.25"/>
  <cols>
    <col min="1" max="1" width="1.85546875" style="1" customWidth="1"/>
    <col min="2" max="2" width="19" style="1" customWidth="1"/>
    <col min="3" max="3" width="20.5703125" style="1" customWidth="1"/>
    <col min="4" max="4" width="14.85546875" style="1" customWidth="1"/>
    <col min="5" max="5" width="12.85546875" style="1" customWidth="1"/>
    <col min="6" max="6" width="13.140625" style="1" customWidth="1"/>
    <col min="7" max="7" width="19.85546875" style="1" customWidth="1"/>
    <col min="8" max="8" width="22.85546875" style="1" customWidth="1"/>
    <col min="9" max="9" width="18.140625" style="1" customWidth="1"/>
    <col min="10" max="16384" width="9.140625" style="1"/>
  </cols>
  <sheetData>
    <row r="1" spans="2:9" ht="17.25" customHeight="1" x14ac:dyDescent="0.25">
      <c r="B1" s="14" t="s">
        <v>18</v>
      </c>
      <c r="C1" s="14"/>
      <c r="D1" s="14"/>
      <c r="E1" s="14"/>
      <c r="F1" s="15"/>
      <c r="G1" s="15"/>
      <c r="H1" s="15"/>
      <c r="I1" s="15"/>
    </row>
    <row r="2" spans="2:9" ht="17.25" customHeight="1" x14ac:dyDescent="0.25">
      <c r="B2" s="16" t="s">
        <v>19</v>
      </c>
      <c r="C2" s="16"/>
      <c r="D2" s="16"/>
      <c r="E2" s="16"/>
      <c r="F2" s="15"/>
      <c r="G2" s="15"/>
      <c r="H2" s="15"/>
      <c r="I2" s="15"/>
    </row>
    <row r="3" spans="2:9" ht="17.25" customHeight="1" x14ac:dyDescent="0.25">
      <c r="B3" s="16" t="s">
        <v>20</v>
      </c>
      <c r="C3" s="16"/>
      <c r="D3" s="16"/>
      <c r="E3" s="16"/>
      <c r="F3" s="15"/>
      <c r="G3" s="15"/>
      <c r="H3" s="15"/>
      <c r="I3" s="15"/>
    </row>
    <row r="4" spans="2:9" ht="17.25" customHeight="1" x14ac:dyDescent="0.25">
      <c r="B4" s="14" t="s">
        <v>21</v>
      </c>
      <c r="C4" s="16"/>
      <c r="D4" s="16"/>
      <c r="E4" s="16"/>
      <c r="F4" s="15"/>
      <c r="G4" s="15"/>
      <c r="H4" s="15"/>
      <c r="I4" s="15"/>
    </row>
    <row r="5" spans="2:9" ht="16.5" thickBot="1" x14ac:dyDescent="0.3">
      <c r="B5" s="15"/>
      <c r="C5" s="15"/>
      <c r="D5" s="15"/>
      <c r="E5" s="15"/>
      <c r="F5" s="15"/>
      <c r="G5" s="15"/>
      <c r="H5" s="15"/>
      <c r="I5" s="15"/>
    </row>
    <row r="6" spans="2:9" ht="30.75" customHeight="1" thickBot="1" x14ac:dyDescent="0.3">
      <c r="B6" s="17" t="s">
        <v>8</v>
      </c>
      <c r="C6" s="18"/>
      <c r="D6" s="18"/>
      <c r="E6" s="19"/>
      <c r="F6" s="2" t="s">
        <v>17</v>
      </c>
      <c r="G6" s="3"/>
      <c r="H6" s="20" t="s">
        <v>15</v>
      </c>
      <c r="I6" s="21"/>
    </row>
    <row r="7" spans="2:9" ht="28.5" customHeight="1" thickBot="1" x14ac:dyDescent="0.3">
      <c r="B7" s="22" t="s">
        <v>1</v>
      </c>
      <c r="C7" s="23" t="s">
        <v>0</v>
      </c>
      <c r="D7" s="24" t="s">
        <v>2</v>
      </c>
      <c r="E7" s="24" t="s">
        <v>3</v>
      </c>
      <c r="F7" s="23" t="s">
        <v>7</v>
      </c>
      <c r="G7" s="24" t="s">
        <v>4</v>
      </c>
      <c r="H7" s="23" t="s">
        <v>5</v>
      </c>
      <c r="I7" s="25" t="s">
        <v>6</v>
      </c>
    </row>
    <row r="8" spans="2:9" s="5" customFormat="1" ht="16.5" thickBot="1" x14ac:dyDescent="0.3">
      <c r="B8" s="4">
        <v>35</v>
      </c>
      <c r="C8" s="4">
        <v>58</v>
      </c>
      <c r="D8" s="26">
        <f>B8*C8</f>
        <v>2030</v>
      </c>
      <c r="E8" s="27">
        <f>D8/100</f>
        <v>20.3</v>
      </c>
      <c r="F8" s="4">
        <v>15000</v>
      </c>
      <c r="G8" s="28">
        <f>E8*F8</f>
        <v>304500</v>
      </c>
      <c r="H8" s="4">
        <v>12</v>
      </c>
      <c r="I8" s="29">
        <f>G8*H8</f>
        <v>3654000</v>
      </c>
    </row>
    <row r="9" spans="2:9" ht="3.75" customHeight="1" thickBot="1" x14ac:dyDescent="0.3">
      <c r="B9" s="15"/>
      <c r="C9" s="15"/>
      <c r="D9" s="15"/>
      <c r="E9" s="15"/>
      <c r="F9" s="15"/>
      <c r="G9" s="15"/>
      <c r="H9" s="15"/>
      <c r="I9" s="15"/>
    </row>
    <row r="10" spans="2:9" s="6" customFormat="1" ht="21" customHeight="1" x14ac:dyDescent="0.25">
      <c r="B10" s="30" t="s">
        <v>9</v>
      </c>
      <c r="C10" s="31"/>
      <c r="D10" s="31"/>
      <c r="E10" s="31"/>
      <c r="F10" s="31"/>
      <c r="G10" s="31"/>
      <c r="H10" s="31"/>
      <c r="I10" s="32"/>
    </row>
    <row r="11" spans="2:9" s="6" customFormat="1" ht="16.5" customHeight="1" x14ac:dyDescent="0.25">
      <c r="B11" s="33" t="s">
        <v>14</v>
      </c>
      <c r="C11" s="34"/>
      <c r="D11" s="34"/>
      <c r="E11" s="34"/>
      <c r="F11" s="34"/>
      <c r="G11" s="34"/>
      <c r="H11" s="34"/>
      <c r="I11" s="35"/>
    </row>
    <row r="12" spans="2:9" ht="28.5" customHeight="1" x14ac:dyDescent="0.25">
      <c r="B12" s="36" t="s">
        <v>1</v>
      </c>
      <c r="C12" s="37" t="s">
        <v>0</v>
      </c>
      <c r="D12" s="37" t="s">
        <v>2</v>
      </c>
      <c r="E12" s="37" t="s">
        <v>3</v>
      </c>
      <c r="F12" s="37" t="str">
        <f>F7</f>
        <v>Пробег км в месяц</v>
      </c>
      <c r="G12" s="37" t="s">
        <v>4</v>
      </c>
      <c r="H12" s="37" t="s">
        <v>5</v>
      </c>
      <c r="I12" s="38" t="s">
        <v>6</v>
      </c>
    </row>
    <row r="13" spans="2:9" s="5" customFormat="1" ht="16.5" thickBot="1" x14ac:dyDescent="0.3">
      <c r="B13" s="39">
        <f>B8*50%</f>
        <v>17.5</v>
      </c>
      <c r="C13" s="40">
        <f>C8</f>
        <v>58</v>
      </c>
      <c r="D13" s="40">
        <f>B13*C13</f>
        <v>1015</v>
      </c>
      <c r="E13" s="41">
        <f>D13/100</f>
        <v>10.15</v>
      </c>
      <c r="F13" s="40">
        <f>F8</f>
        <v>15000</v>
      </c>
      <c r="G13" s="40">
        <f>E13*F13</f>
        <v>152250</v>
      </c>
      <c r="H13" s="40">
        <f>H8</f>
        <v>12</v>
      </c>
      <c r="I13" s="42">
        <f>G13*H13</f>
        <v>1827000</v>
      </c>
    </row>
    <row r="14" spans="2:9" s="7" customFormat="1" ht="15" customHeight="1" thickBot="1" x14ac:dyDescent="0.3">
      <c r="B14" s="43" t="s">
        <v>13</v>
      </c>
      <c r="C14" s="44"/>
      <c r="D14" s="44"/>
      <c r="E14" s="44"/>
      <c r="F14" s="44"/>
      <c r="G14" s="44"/>
      <c r="H14" s="44"/>
      <c r="I14" s="45"/>
    </row>
    <row r="15" spans="2:9" ht="30" customHeight="1" thickBot="1" x14ac:dyDescent="0.3">
      <c r="B15" s="46" t="s">
        <v>1</v>
      </c>
      <c r="C15" s="47" t="s">
        <v>0</v>
      </c>
      <c r="D15" s="47" t="s">
        <v>2</v>
      </c>
      <c r="E15" s="47" t="s">
        <v>3</v>
      </c>
      <c r="F15" s="47" t="str">
        <f>F7</f>
        <v>Пробег км в месяц</v>
      </c>
      <c r="G15" s="47" t="s">
        <v>4</v>
      </c>
      <c r="H15" s="47" t="s">
        <v>5</v>
      </c>
      <c r="I15" s="48" t="s">
        <v>6</v>
      </c>
    </row>
    <row r="16" spans="2:9" s="5" customFormat="1" ht="16.5" thickBot="1" x14ac:dyDescent="0.3">
      <c r="B16" s="49">
        <f>B8/2</f>
        <v>17.5</v>
      </c>
      <c r="C16" s="8">
        <v>20</v>
      </c>
      <c r="D16" s="50">
        <f>B16*C16</f>
        <v>350</v>
      </c>
      <c r="E16" s="51">
        <f>D16/100</f>
        <v>3.5</v>
      </c>
      <c r="F16" s="50">
        <f>F8</f>
        <v>15000</v>
      </c>
      <c r="G16" s="50">
        <f>E16*F16</f>
        <v>52500</v>
      </c>
      <c r="H16" s="50">
        <f>H8</f>
        <v>12</v>
      </c>
      <c r="I16" s="52">
        <f>G16*H16</f>
        <v>630000</v>
      </c>
    </row>
    <row r="17" spans="2:9" s="9" customFormat="1" ht="3.75" customHeight="1" thickBot="1" x14ac:dyDescent="0.3">
      <c r="B17" s="53"/>
      <c r="C17" s="54"/>
      <c r="D17" s="54"/>
      <c r="E17" s="55"/>
      <c r="F17" s="54"/>
      <c r="G17" s="54"/>
      <c r="H17" s="54"/>
      <c r="I17" s="56"/>
    </row>
    <row r="18" spans="2:9" s="9" customFormat="1" ht="15" customHeight="1" x14ac:dyDescent="0.25">
      <c r="B18" s="57" t="s">
        <v>12</v>
      </c>
      <c r="C18" s="58"/>
      <c r="D18" s="59" t="s">
        <v>10</v>
      </c>
      <c r="E18" s="60" t="s">
        <v>11</v>
      </c>
      <c r="F18" s="61" t="s">
        <v>16</v>
      </c>
      <c r="G18" s="62">
        <f>D19-E19</f>
        <v>1197000</v>
      </c>
      <c r="H18" s="54"/>
      <c r="I18" s="56"/>
    </row>
    <row r="19" spans="2:9" s="10" customFormat="1" ht="15" customHeight="1" thickBot="1" x14ac:dyDescent="0.3">
      <c r="B19" s="63"/>
      <c r="C19" s="64"/>
      <c r="D19" s="65">
        <f>I8</f>
        <v>3654000</v>
      </c>
      <c r="E19" s="65">
        <f>I13+I16</f>
        <v>2457000</v>
      </c>
      <c r="F19" s="66"/>
      <c r="G19" s="67"/>
      <c r="H19" s="68"/>
      <c r="I19" s="68"/>
    </row>
    <row r="20" spans="2:9" s="13" customFormat="1" ht="3.75" customHeight="1" x14ac:dyDescent="0.25">
      <c r="B20" s="11"/>
      <c r="C20" s="11"/>
      <c r="D20" s="12"/>
    </row>
  </sheetData>
  <sheetProtection algorithmName="SHA-512" hashValue="pXnZgoK4crprwEIo8Pv2OajJbPSrfvV3dlITlOvw1pnDs8VlmU2WdIUIV4wgH5XMspYNGeVo0oVhuh/OO1Wf4w==" saltValue="Ni7rVy1DlFFrnQ6Bn8qrbw==" spinCount="100000" sheet="1" objects="1" scenarios="1" selectLockedCells="1"/>
  <mergeCells count="13">
    <mergeCell ref="B3:E3"/>
    <mergeCell ref="B4:E4"/>
    <mergeCell ref="G18:G19"/>
    <mergeCell ref="B18:C19"/>
    <mergeCell ref="F18:F19"/>
    <mergeCell ref="B1:E1"/>
    <mergeCell ref="B2:E2"/>
    <mergeCell ref="H6:I6"/>
    <mergeCell ref="B6:E6"/>
    <mergeCell ref="F6:G6"/>
    <mergeCell ref="B10:I10"/>
    <mergeCell ref="B14:I14"/>
    <mergeCell ref="B11:I11"/>
  </mergeCells>
  <hyperlinks>
    <hyperlink ref="B1:E1" r:id="rId1" display="ГАРАНТ-ГАЗ"/>
    <hyperlink ref="B4" r:id="rId2"/>
  </hyperlinks>
  <pageMargins left="0.11811023622047245" right="0.11811023622047245" top="0.74803149606299213" bottom="0.74803149606299213" header="0.31496062992125984" footer="0.31496062992125984"/>
  <pageSetup paperSize="9" orientation="landscape" verticalDpi="0" r:id="rId3"/>
  <ignoredErrors>
    <ignoredError sqref="G13:H13 G16:H16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Газодизель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Антон</cp:lastModifiedBy>
  <cp:lastPrinted>2023-02-14T11:19:55Z</cp:lastPrinted>
  <dcterms:created xsi:type="dcterms:W3CDTF">2022-06-09T12:04:22Z</dcterms:created>
  <dcterms:modified xsi:type="dcterms:W3CDTF">2023-02-16T21:16:46Z</dcterms:modified>
</cp:coreProperties>
</file>